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14" i="2" l="1"/>
  <c r="B17" i="2" s="1"/>
  <c r="B18" i="2" s="1"/>
  <c r="C93" i="2"/>
  <c r="D82" i="2"/>
  <c r="D83" i="2"/>
  <c r="D84" i="2"/>
  <c r="D85" i="2"/>
  <c r="D86" i="2"/>
  <c r="D87" i="2"/>
  <c r="D88" i="2"/>
  <c r="D89" i="2"/>
  <c r="D91" i="2"/>
  <c r="D92" i="2"/>
  <c r="D80" i="2"/>
  <c r="B90" i="2"/>
  <c r="D90" i="2" s="1"/>
  <c r="B81" i="2"/>
  <c r="D81" i="2" s="1"/>
  <c r="B93" i="2" l="1"/>
  <c r="D93" i="2"/>
  <c r="E34" i="2"/>
  <c r="E43" i="2" s="1"/>
  <c r="C74" i="2"/>
  <c r="E74" i="2"/>
  <c r="D73" i="2"/>
  <c r="B74" i="2"/>
  <c r="D72" i="2"/>
  <c r="D67" i="2"/>
  <c r="D68" i="2"/>
  <c r="D69" i="2"/>
  <c r="D70" i="2"/>
  <c r="D71" i="2"/>
  <c r="D65" i="2"/>
  <c r="D66" i="2"/>
  <c r="D74" i="2" l="1"/>
  <c r="E75" i="2" s="1"/>
  <c r="D24" i="2"/>
  <c r="F24" i="2" s="1"/>
  <c r="C59" i="2" l="1"/>
  <c r="B59" i="2"/>
  <c r="D55" i="2"/>
  <c r="D56" i="2"/>
  <c r="D57" i="2"/>
  <c r="D58" i="2"/>
  <c r="D54" i="2"/>
  <c r="D59" i="2" l="1"/>
  <c r="D45" i="2"/>
  <c r="F45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39" i="2"/>
  <c r="F39" i="2" s="1"/>
  <c r="D40" i="2"/>
  <c r="F40" i="2" s="1"/>
  <c r="D41" i="2"/>
  <c r="F41" i="2" s="1"/>
  <c r="D42" i="2"/>
  <c r="F42" i="2" s="1"/>
  <c r="D30" i="2"/>
  <c r="F30" i="2" s="1"/>
  <c r="F43" i="2"/>
  <c r="D43" i="2"/>
  <c r="C43" i="2"/>
  <c r="B43" i="2"/>
</calcChain>
</file>

<file path=xl/sharedStrings.xml><?xml version="1.0" encoding="utf-8"?>
<sst xmlns="http://schemas.openxmlformats.org/spreadsheetml/2006/main" count="90" uniqueCount="62">
  <si>
    <t>DREJTORIA PËR EKONOMI DHE FINANCA</t>
  </si>
  <si>
    <t>SEKTORI I TATIMIT NE PRONE</t>
  </si>
  <si>
    <t>DREJTORIA E ADMINISTRATËS SË PËRGJITHËSHME</t>
  </si>
  <si>
    <t>QERDHJA</t>
  </si>
  <si>
    <t>SHKOLLA E MESME</t>
  </si>
  <si>
    <t>DREJTORIA  E KATASTRIT</t>
  </si>
  <si>
    <t xml:space="preserve"> SHENDETESI</t>
  </si>
  <si>
    <t xml:space="preserve"> KULTURA</t>
  </si>
  <si>
    <t>DREJTORIA  E URBANIZMIT</t>
  </si>
  <si>
    <t xml:space="preserve"> PLANIFIKIMI MJEDISOR</t>
  </si>
  <si>
    <t>GJOBAT DHE DENIMET</t>
  </si>
  <si>
    <t>TË HYRAT VETANAKE 2024</t>
  </si>
  <si>
    <t>PLANIFIKIMI I TË HYRAVE VETANAKE 2024</t>
  </si>
  <si>
    <t>JANAR-MARS 2024</t>
  </si>
  <si>
    <t>% E REALIZUAR</t>
  </si>
  <si>
    <t>PAGA DHE MEDITJE</t>
  </si>
  <si>
    <t>BUXHETI</t>
  </si>
  <si>
    <t>SHPENZIMI</t>
  </si>
  <si>
    <t>%</t>
  </si>
  <si>
    <t>Zyra e kryetarit</t>
  </si>
  <si>
    <t>Administrata</t>
  </si>
  <si>
    <t>Inspekcioni</t>
  </si>
  <si>
    <t>Zyra e kuvendit</t>
  </si>
  <si>
    <t>DSHPE</t>
  </si>
  <si>
    <t>Infrastruktura</t>
  </si>
  <si>
    <t>Ambienti</t>
  </si>
  <si>
    <t>Kujdesi Primar Sshendetsor</t>
  </si>
  <si>
    <t>Kultura</t>
  </si>
  <si>
    <t>Administrata e Arsimit</t>
  </si>
  <si>
    <t>Qerdhja</t>
  </si>
  <si>
    <t>Arsimi fillor</t>
  </si>
  <si>
    <t>Arsimi I Mesem</t>
  </si>
  <si>
    <t>TOTALI</t>
  </si>
  <si>
    <t>Arsimi Fillor Donacione</t>
  </si>
  <si>
    <t>GRANT</t>
  </si>
  <si>
    <t>THV</t>
  </si>
  <si>
    <t>10+21</t>
  </si>
  <si>
    <t>MALLRA DHE SHERBIME</t>
  </si>
  <si>
    <t>SHPENZIME KOMUNALE</t>
  </si>
  <si>
    <t>SUBVENCIONE DHE TRANSFERE</t>
  </si>
  <si>
    <t>Zyra e Kryetarit</t>
  </si>
  <si>
    <t>Financa</t>
  </si>
  <si>
    <t>Bujqesia</t>
  </si>
  <si>
    <t>Kujdesi Primar Shendetsor</t>
  </si>
  <si>
    <t>Sherbimet Sociale</t>
  </si>
  <si>
    <t>DKRS</t>
  </si>
  <si>
    <t>Digjitalizimi i arkives komunale</t>
  </si>
  <si>
    <t>Ndriqimi publik Shkabaj, Rr.Kushtrimi I UQK Kozarice me seg. Rr.Selim Pllana Lajthishte , Rr.Hoxhë Breznica me segmente</t>
  </si>
  <si>
    <t>Ndërtimi i parkingut Rr.Adem Jashari në Obiliq</t>
  </si>
  <si>
    <t>Ndertimi i shtigjeve per bicikleta dhe trotuari ne rr.Hasan Prishtina Obiliq</t>
  </si>
  <si>
    <t>Ndërtimi i urës automobilistike në Graboc</t>
  </si>
  <si>
    <t>Ndertimi i kanalizimit ne Lajthishte</t>
  </si>
  <si>
    <t>Asfaltimi I rruges Kamer Beka Breznice</t>
  </si>
  <si>
    <t>Asfaltimi ë rrugës Migjeni Raskovë</t>
  </si>
  <si>
    <t>Asfaltimi i rrugës Dalip Maloku me segmente në Breznicë</t>
  </si>
  <si>
    <t xml:space="preserve">Bashkfinancim </t>
  </si>
  <si>
    <t>Instalimi i ngrohjes qendrore në qytetin e Obiliqit Kogjenerimi</t>
  </si>
  <si>
    <t>Blerja e kombibusave për Administraten e Arsimit Obiliq</t>
  </si>
  <si>
    <t>Digjitalizimi ne SHMLP "Ismail Dumoshi" dhe Gjimnazi " 17 Shkurti" Obiliq</t>
  </si>
  <si>
    <t>INVESTIMET KAPITALE 2024</t>
  </si>
  <si>
    <t>REALIZIMI I THV JANAR-MARS 2024</t>
  </si>
  <si>
    <t>RAPORT FINANCIAR I SHPENZIMEVE JANAR-MARS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</si>
</sst>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u/>
      <sz val="8"/>
      <name val="Times New Roman"/>
      <family val="1"/>
    </font>
    <font>
      <b/>
      <u/>
      <sz val="11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43" fontId="4" fillId="0" borderId="1" xfId="1" applyFont="1" applyBorder="1"/>
    <xf numFmtId="0" fontId="5" fillId="2" borderId="1" xfId="0" applyFont="1" applyFill="1" applyBorder="1" applyAlignment="1"/>
    <xf numFmtId="43" fontId="6" fillId="0" borderId="1" xfId="1" applyNumberFormat="1" applyFont="1" applyBorder="1"/>
    <xf numFmtId="0" fontId="5" fillId="0" borderId="1" xfId="0" applyFont="1" applyBorder="1" applyAlignment="1"/>
    <xf numFmtId="0" fontId="7" fillId="0" borderId="1" xfId="0" applyFont="1" applyBorder="1" applyAlignment="1">
      <alignment horizontal="center"/>
    </xf>
    <xf numFmtId="43" fontId="8" fillId="0" borderId="1" xfId="1" applyNumberFormat="1" applyFont="1" applyBorder="1"/>
    <xf numFmtId="0" fontId="9" fillId="2" borderId="1" xfId="0" applyFont="1" applyFill="1" applyBorder="1" applyAlignment="1">
      <alignment horizontal="right"/>
    </xf>
    <xf numFmtId="2" fontId="4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3" fontId="3" fillId="0" borderId="1" xfId="1" applyFont="1" applyBorder="1"/>
    <xf numFmtId="0" fontId="4" fillId="0" borderId="1" xfId="0" applyFont="1" applyBorder="1" applyAlignment="1">
      <alignment horizontal="center"/>
    </xf>
    <xf numFmtId="43" fontId="3" fillId="0" borderId="0" xfId="1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Fill="1" applyBorder="1"/>
    <xf numFmtId="43" fontId="4" fillId="0" borderId="1" xfId="1" applyFont="1" applyBorder="1" applyAlignment="1">
      <alignment horizontal="right"/>
    </xf>
    <xf numFmtId="43" fontId="4" fillId="0" borderId="1" xfId="1" applyFont="1" applyBorder="1" applyAlignment="1">
      <alignment horizontal="center"/>
    </xf>
    <xf numFmtId="43" fontId="3" fillId="2" borderId="1" xfId="1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tabSelected="1" topLeftCell="A17" zoomScaleNormal="100" workbookViewId="0">
      <selection activeCell="A53" sqref="A53:XFD53"/>
    </sheetView>
  </sheetViews>
  <sheetFormatPr defaultRowHeight="15" x14ac:dyDescent="0.25"/>
  <cols>
    <col min="1" max="1" width="37.28515625" customWidth="1"/>
    <col min="2" max="2" width="14.5703125" bestFit="1" customWidth="1"/>
    <col min="3" max="3" width="14.140625" customWidth="1"/>
    <col min="4" max="4" width="14.5703125" bestFit="1" customWidth="1"/>
    <col min="5" max="5" width="13.28515625" customWidth="1"/>
    <col min="6" max="6" width="7.7109375" customWidth="1"/>
  </cols>
  <sheetData>
    <row r="2" spans="1:6" ht="15.75" x14ac:dyDescent="0.25">
      <c r="A2" s="1" t="s">
        <v>61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3" t="s">
        <v>11</v>
      </c>
      <c r="B4" s="3" t="s">
        <v>13</v>
      </c>
      <c r="C4" s="2"/>
      <c r="D4" s="2"/>
      <c r="E4" s="2"/>
      <c r="F4" s="2"/>
    </row>
    <row r="5" spans="1:6" x14ac:dyDescent="0.25">
      <c r="A5" s="3" t="s">
        <v>12</v>
      </c>
      <c r="B5" s="4">
        <v>1255245</v>
      </c>
      <c r="C5" s="2"/>
      <c r="D5" s="2"/>
      <c r="E5" s="2"/>
      <c r="F5" s="2"/>
    </row>
    <row r="6" spans="1:6" x14ac:dyDescent="0.25">
      <c r="A6" s="5" t="s">
        <v>0</v>
      </c>
      <c r="B6" s="6">
        <v>66019.570000000007</v>
      </c>
      <c r="C6" s="2"/>
      <c r="D6" s="2"/>
      <c r="E6" s="2"/>
      <c r="F6" s="2"/>
    </row>
    <row r="7" spans="1:6" x14ac:dyDescent="0.25">
      <c r="A7" s="5" t="s">
        <v>1</v>
      </c>
      <c r="B7" s="6">
        <v>54212.26</v>
      </c>
      <c r="C7" s="2"/>
      <c r="D7" s="2"/>
      <c r="E7" s="2"/>
      <c r="F7" s="2"/>
    </row>
    <row r="8" spans="1:6" x14ac:dyDescent="0.25">
      <c r="A8" s="5" t="s">
        <v>2</v>
      </c>
      <c r="B8" s="6">
        <v>4951</v>
      </c>
      <c r="C8" s="2"/>
      <c r="D8" s="2"/>
      <c r="E8" s="2"/>
      <c r="F8" s="2"/>
    </row>
    <row r="9" spans="1:6" x14ac:dyDescent="0.25">
      <c r="A9" s="5" t="s">
        <v>3</v>
      </c>
      <c r="B9" s="6">
        <v>4864</v>
      </c>
      <c r="C9" s="2"/>
      <c r="D9" s="2"/>
      <c r="E9" s="2"/>
      <c r="F9" s="2"/>
    </row>
    <row r="10" spans="1:6" x14ac:dyDescent="0.25">
      <c r="A10" s="5" t="s">
        <v>4</v>
      </c>
      <c r="B10" s="6">
        <v>40511</v>
      </c>
      <c r="C10" s="2"/>
      <c r="D10" s="2"/>
      <c r="E10" s="2"/>
      <c r="F10" s="2"/>
    </row>
    <row r="11" spans="1:6" x14ac:dyDescent="0.25">
      <c r="A11" s="5" t="s">
        <v>5</v>
      </c>
      <c r="B11" s="6">
        <v>13416</v>
      </c>
      <c r="C11" s="2"/>
      <c r="D11" s="2"/>
      <c r="E11" s="2"/>
      <c r="F11" s="2"/>
    </row>
    <row r="12" spans="1:6" x14ac:dyDescent="0.25">
      <c r="A12" s="5" t="s">
        <v>6</v>
      </c>
      <c r="B12" s="6">
        <v>6726.5</v>
      </c>
      <c r="C12" s="2"/>
      <c r="D12" s="2"/>
      <c r="E12" s="2"/>
      <c r="F12" s="2"/>
    </row>
    <row r="13" spans="1:6" x14ac:dyDescent="0.25">
      <c r="A13" s="5" t="s">
        <v>7</v>
      </c>
      <c r="B13" s="6">
        <v>755</v>
      </c>
      <c r="C13" s="2"/>
      <c r="D13" s="2"/>
      <c r="E13" s="2"/>
      <c r="F13" s="2"/>
    </row>
    <row r="14" spans="1:6" x14ac:dyDescent="0.25">
      <c r="A14" s="5" t="s">
        <v>8</v>
      </c>
      <c r="B14" s="6">
        <f>470+1934.78</f>
        <v>2404.7799999999997</v>
      </c>
      <c r="C14" s="2"/>
      <c r="D14" s="2"/>
      <c r="E14" s="2"/>
      <c r="F14" s="2"/>
    </row>
    <row r="15" spans="1:6" x14ac:dyDescent="0.25">
      <c r="A15" s="5" t="s">
        <v>9</v>
      </c>
      <c r="B15" s="6"/>
      <c r="C15" s="2"/>
      <c r="D15" s="2"/>
      <c r="E15" s="2"/>
      <c r="F15" s="2"/>
    </row>
    <row r="16" spans="1:6" x14ac:dyDescent="0.25">
      <c r="A16" s="7" t="s">
        <v>10</v>
      </c>
      <c r="B16" s="6"/>
      <c r="C16" s="2"/>
      <c r="D16" s="2"/>
      <c r="E16" s="2"/>
      <c r="F16" s="2"/>
    </row>
    <row r="17" spans="1:6" x14ac:dyDescent="0.25">
      <c r="A17" s="8" t="s">
        <v>60</v>
      </c>
      <c r="B17" s="9">
        <f>SUM(B6:B16)</f>
        <v>193860.11000000002</v>
      </c>
      <c r="C17" s="2"/>
      <c r="D17" s="2"/>
      <c r="E17" s="2"/>
      <c r="F17" s="2"/>
    </row>
    <row r="18" spans="1:6" x14ac:dyDescent="0.25">
      <c r="A18" s="10" t="s">
        <v>14</v>
      </c>
      <c r="B18" s="11">
        <f>B17/B5%</f>
        <v>15.444005751865173</v>
      </c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12" t="s">
        <v>16</v>
      </c>
      <c r="C22" s="12"/>
      <c r="D22" s="2"/>
      <c r="E22" s="2"/>
      <c r="F22" s="2"/>
    </row>
    <row r="23" spans="1:6" x14ac:dyDescent="0.25">
      <c r="A23" s="13"/>
      <c r="B23" s="3" t="s">
        <v>34</v>
      </c>
      <c r="C23" s="3" t="s">
        <v>35</v>
      </c>
      <c r="D23" s="3" t="s">
        <v>32</v>
      </c>
      <c r="E23" s="13" t="s">
        <v>17</v>
      </c>
      <c r="F23" s="14" t="s">
        <v>18</v>
      </c>
    </row>
    <row r="24" spans="1:6" x14ac:dyDescent="0.25">
      <c r="A24" s="13" t="s">
        <v>15</v>
      </c>
      <c r="B24" s="15">
        <v>1448598.1</v>
      </c>
      <c r="C24" s="15">
        <v>32259.41</v>
      </c>
      <c r="D24" s="15">
        <f>B24+C24</f>
        <v>1480857.51</v>
      </c>
      <c r="E24" s="15">
        <v>1440265.09</v>
      </c>
      <c r="F24" s="15">
        <f>E24/D24%</f>
        <v>97.258857133391587</v>
      </c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13"/>
      <c r="B28" s="16" t="s">
        <v>16</v>
      </c>
      <c r="C28" s="16"/>
      <c r="D28" s="16"/>
      <c r="E28" s="3" t="s">
        <v>17</v>
      </c>
      <c r="F28" s="13"/>
    </row>
    <row r="29" spans="1:6" x14ac:dyDescent="0.25">
      <c r="A29" s="3" t="s">
        <v>37</v>
      </c>
      <c r="B29" s="3" t="s">
        <v>34</v>
      </c>
      <c r="C29" s="3" t="s">
        <v>35</v>
      </c>
      <c r="D29" s="3" t="s">
        <v>32</v>
      </c>
      <c r="E29" s="3" t="s">
        <v>36</v>
      </c>
      <c r="F29" s="3" t="s">
        <v>18</v>
      </c>
    </row>
    <row r="30" spans="1:6" x14ac:dyDescent="0.25">
      <c r="A30" s="13" t="s">
        <v>19</v>
      </c>
      <c r="B30" s="15">
        <v>2000</v>
      </c>
      <c r="C30" s="15"/>
      <c r="D30" s="15">
        <f>B30+C30</f>
        <v>2000</v>
      </c>
      <c r="E30" s="15"/>
      <c r="F30" s="15">
        <f>E30/D30%</f>
        <v>0</v>
      </c>
    </row>
    <row r="31" spans="1:6" x14ac:dyDescent="0.25">
      <c r="A31" s="13" t="s">
        <v>20</v>
      </c>
      <c r="B31" s="15">
        <v>135255</v>
      </c>
      <c r="C31" s="15"/>
      <c r="D31" s="15">
        <f t="shared" ref="D31:D42" si="0">B31+C31</f>
        <v>135255</v>
      </c>
      <c r="E31" s="15">
        <v>29936.01</v>
      </c>
      <c r="F31" s="15">
        <f>E31/D31%</f>
        <v>22.133015415326604</v>
      </c>
    </row>
    <row r="32" spans="1:6" x14ac:dyDescent="0.25">
      <c r="A32" s="13" t="s">
        <v>21</v>
      </c>
      <c r="B32" s="15">
        <v>2000</v>
      </c>
      <c r="C32" s="15"/>
      <c r="D32" s="15">
        <f t="shared" si="0"/>
        <v>2000</v>
      </c>
      <c r="E32" s="15"/>
      <c r="F32" s="15">
        <f t="shared" ref="F32:F42" si="1">E32/D32%</f>
        <v>0</v>
      </c>
    </row>
    <row r="33" spans="1:6" x14ac:dyDescent="0.25">
      <c r="A33" s="13" t="s">
        <v>22</v>
      </c>
      <c r="B33" s="15">
        <v>9000</v>
      </c>
      <c r="C33" s="15"/>
      <c r="D33" s="15">
        <f t="shared" si="0"/>
        <v>9000</v>
      </c>
      <c r="E33" s="15"/>
      <c r="F33" s="15">
        <f t="shared" si="1"/>
        <v>0</v>
      </c>
    </row>
    <row r="34" spans="1:6" x14ac:dyDescent="0.25">
      <c r="A34" s="13" t="s">
        <v>23</v>
      </c>
      <c r="B34" s="15">
        <v>322240</v>
      </c>
      <c r="C34" s="15">
        <v>85700</v>
      </c>
      <c r="D34" s="15">
        <f t="shared" si="0"/>
        <v>407940</v>
      </c>
      <c r="E34" s="15">
        <f>111886.1+76186.58</f>
        <v>188072.68</v>
      </c>
      <c r="F34" s="15">
        <f t="shared" si="1"/>
        <v>46.103024954650188</v>
      </c>
    </row>
    <row r="35" spans="1:6" x14ac:dyDescent="0.25">
      <c r="A35" s="13" t="s">
        <v>24</v>
      </c>
      <c r="B35" s="15">
        <v>150000</v>
      </c>
      <c r="C35" s="15"/>
      <c r="D35" s="15">
        <f t="shared" si="0"/>
        <v>150000</v>
      </c>
      <c r="E35" s="15">
        <v>100000</v>
      </c>
      <c r="F35" s="15">
        <f t="shared" si="1"/>
        <v>66.666666666666671</v>
      </c>
    </row>
    <row r="36" spans="1:6" x14ac:dyDescent="0.25">
      <c r="A36" s="13" t="s">
        <v>25</v>
      </c>
      <c r="B36" s="15">
        <v>228500</v>
      </c>
      <c r="C36" s="15"/>
      <c r="D36" s="15">
        <f t="shared" si="0"/>
        <v>228500</v>
      </c>
      <c r="E36" s="15">
        <v>34026.730000000003</v>
      </c>
      <c r="F36" s="15">
        <f t="shared" si="1"/>
        <v>14.891347921225384</v>
      </c>
    </row>
    <row r="37" spans="1:6" x14ac:dyDescent="0.25">
      <c r="A37" s="13" t="s">
        <v>43</v>
      </c>
      <c r="B37" s="15">
        <v>131500</v>
      </c>
      <c r="C37" s="15"/>
      <c r="D37" s="15">
        <f t="shared" si="0"/>
        <v>131500</v>
      </c>
      <c r="E37" s="15">
        <v>6603.47</v>
      </c>
      <c r="F37" s="15">
        <f t="shared" si="1"/>
        <v>5.0216501901140687</v>
      </c>
    </row>
    <row r="38" spans="1:6" x14ac:dyDescent="0.25">
      <c r="A38" s="13" t="s">
        <v>27</v>
      </c>
      <c r="B38" s="15">
        <v>121000</v>
      </c>
      <c r="C38" s="15"/>
      <c r="D38" s="15">
        <f t="shared" si="0"/>
        <v>121000</v>
      </c>
      <c r="E38" s="15">
        <v>4453.54</v>
      </c>
      <c r="F38" s="15">
        <f t="shared" si="1"/>
        <v>3.6806115702479341</v>
      </c>
    </row>
    <row r="39" spans="1:6" x14ac:dyDescent="0.25">
      <c r="A39" s="13" t="s">
        <v>28</v>
      </c>
      <c r="B39" s="15">
        <v>14170</v>
      </c>
      <c r="C39" s="15"/>
      <c r="D39" s="15">
        <f t="shared" si="0"/>
        <v>14170</v>
      </c>
      <c r="E39" s="15"/>
      <c r="F39" s="15">
        <f t="shared" si="1"/>
        <v>0</v>
      </c>
    </row>
    <row r="40" spans="1:6" x14ac:dyDescent="0.25">
      <c r="A40" s="13" t="s">
        <v>29</v>
      </c>
      <c r="B40" s="15">
        <v>5830</v>
      </c>
      <c r="C40" s="15"/>
      <c r="D40" s="15">
        <f t="shared" si="0"/>
        <v>5830</v>
      </c>
      <c r="E40" s="15">
        <v>1892.42</v>
      </c>
      <c r="F40" s="15">
        <f t="shared" si="1"/>
        <v>32.460034305317329</v>
      </c>
    </row>
    <row r="41" spans="1:6" x14ac:dyDescent="0.25">
      <c r="A41" s="13" t="s">
        <v>30</v>
      </c>
      <c r="B41" s="15">
        <v>205830</v>
      </c>
      <c r="C41" s="15"/>
      <c r="D41" s="15">
        <f t="shared" si="0"/>
        <v>205830</v>
      </c>
      <c r="E41" s="15">
        <v>31146.89</v>
      </c>
      <c r="F41" s="15">
        <f t="shared" si="1"/>
        <v>15.132337365787299</v>
      </c>
    </row>
    <row r="42" spans="1:6" x14ac:dyDescent="0.25">
      <c r="A42" s="13" t="s">
        <v>31</v>
      </c>
      <c r="B42" s="15">
        <v>41430</v>
      </c>
      <c r="C42" s="15"/>
      <c r="D42" s="15">
        <f t="shared" si="0"/>
        <v>41430</v>
      </c>
      <c r="E42" s="15"/>
      <c r="F42" s="15">
        <f t="shared" si="1"/>
        <v>0</v>
      </c>
    </row>
    <row r="43" spans="1:6" x14ac:dyDescent="0.25">
      <c r="A43" s="3" t="s">
        <v>32</v>
      </c>
      <c r="B43" s="4">
        <f ca="1">SUM(B30:B45)</f>
        <v>1435877</v>
      </c>
      <c r="C43" s="4">
        <f ca="1">SUM(C30:C45)</f>
        <v>85700</v>
      </c>
      <c r="D43" s="4">
        <f ca="1">SUM(D30:D45)</f>
        <v>1521577</v>
      </c>
      <c r="E43" s="4">
        <f>SUM(E30:E42)</f>
        <v>396131.73999999993</v>
      </c>
      <c r="F43" s="4">
        <f ca="1">E43/D43%</f>
        <v>21.027207955956218</v>
      </c>
    </row>
    <row r="44" spans="1:6" x14ac:dyDescent="0.25">
      <c r="A44" s="2"/>
      <c r="B44" s="17"/>
      <c r="C44" s="17"/>
      <c r="D44" s="17"/>
      <c r="E44" s="17"/>
      <c r="F44" s="17"/>
    </row>
    <row r="45" spans="1:6" x14ac:dyDescent="0.25">
      <c r="A45" s="13" t="s">
        <v>33</v>
      </c>
      <c r="B45" s="15">
        <v>67122</v>
      </c>
      <c r="C45" s="15"/>
      <c r="D45" s="15">
        <f>B45+C45</f>
        <v>67122</v>
      </c>
      <c r="E45" s="15"/>
      <c r="F45" s="15">
        <f>E45/D45%</f>
        <v>0</v>
      </c>
    </row>
    <row r="46" spans="1:6" x14ac:dyDescent="0.25">
      <c r="A46" s="2"/>
      <c r="B46" s="17"/>
      <c r="C46" s="17"/>
      <c r="D46" s="17"/>
      <c r="E46" s="17"/>
      <c r="F46" s="17"/>
    </row>
    <row r="47" spans="1:6" x14ac:dyDescent="0.25">
      <c r="A47" s="2"/>
      <c r="B47" s="17"/>
      <c r="C47" s="17"/>
      <c r="D47" s="17"/>
      <c r="E47" s="17"/>
      <c r="F47" s="17"/>
    </row>
    <row r="48" spans="1:6" x14ac:dyDescent="0.25">
      <c r="A48" s="2"/>
      <c r="B48" s="17"/>
      <c r="C48" s="17"/>
      <c r="D48" s="17"/>
      <c r="E48" s="17"/>
      <c r="F48" s="17"/>
    </row>
    <row r="49" spans="1:6" x14ac:dyDescent="0.25">
      <c r="A49" s="2"/>
      <c r="B49" s="17"/>
      <c r="C49" s="17"/>
      <c r="D49" s="17"/>
      <c r="E49" s="17"/>
      <c r="F49" s="17"/>
    </row>
    <row r="50" spans="1:6" x14ac:dyDescent="0.25">
      <c r="A50" s="2"/>
      <c r="B50" s="17"/>
      <c r="C50" s="17"/>
      <c r="D50" s="17"/>
      <c r="E50" s="17"/>
      <c r="F50" s="17"/>
    </row>
    <row r="51" spans="1:6" x14ac:dyDescent="0.25">
      <c r="A51" s="2"/>
      <c r="B51" s="17"/>
      <c r="C51" s="17"/>
      <c r="D51" s="17"/>
      <c r="E51" s="17"/>
      <c r="F51" s="17"/>
    </row>
    <row r="52" spans="1:6" x14ac:dyDescent="0.25">
      <c r="A52" s="2"/>
      <c r="B52" s="17"/>
      <c r="C52" s="17"/>
      <c r="D52" s="17"/>
      <c r="E52" s="17"/>
      <c r="F52" s="17"/>
    </row>
    <row r="53" spans="1:6" x14ac:dyDescent="0.25">
      <c r="A53" s="3" t="s">
        <v>38</v>
      </c>
      <c r="B53" s="4" t="s">
        <v>16</v>
      </c>
      <c r="C53" s="4" t="s">
        <v>17</v>
      </c>
      <c r="D53" s="4" t="s">
        <v>18</v>
      </c>
      <c r="E53" s="17"/>
      <c r="F53" s="17"/>
    </row>
    <row r="54" spans="1:6" x14ac:dyDescent="0.25">
      <c r="A54" s="13" t="s">
        <v>23</v>
      </c>
      <c r="B54" s="15">
        <v>238000</v>
      </c>
      <c r="C54" s="15">
        <v>26221.55</v>
      </c>
      <c r="D54" s="15">
        <f>C54/B54%</f>
        <v>11.017457983193276</v>
      </c>
      <c r="E54" s="2"/>
      <c r="F54" s="2"/>
    </row>
    <row r="55" spans="1:6" x14ac:dyDescent="0.25">
      <c r="A55" s="13" t="s">
        <v>26</v>
      </c>
      <c r="B55" s="15">
        <v>30000</v>
      </c>
      <c r="C55" s="15">
        <v>5326.51</v>
      </c>
      <c r="D55" s="15">
        <f t="shared" ref="D55:D58" si="2">C55/B55%</f>
        <v>17.755033333333333</v>
      </c>
      <c r="E55" s="2"/>
      <c r="F55" s="2"/>
    </row>
    <row r="56" spans="1:6" x14ac:dyDescent="0.25">
      <c r="A56" s="13" t="s">
        <v>29</v>
      </c>
      <c r="B56" s="15">
        <v>2000</v>
      </c>
      <c r="C56" s="15">
        <v>176.09</v>
      </c>
      <c r="D56" s="15">
        <f t="shared" si="2"/>
        <v>8.8045000000000009</v>
      </c>
      <c r="E56" s="2"/>
      <c r="F56" s="2"/>
    </row>
    <row r="57" spans="1:6" x14ac:dyDescent="0.25">
      <c r="A57" s="13" t="s">
        <v>30</v>
      </c>
      <c r="B57" s="15">
        <v>17000</v>
      </c>
      <c r="C57" s="15">
        <v>1092.0899999999999</v>
      </c>
      <c r="D57" s="15">
        <f t="shared" si="2"/>
        <v>6.4240588235294114</v>
      </c>
      <c r="E57" s="2"/>
      <c r="F57" s="2"/>
    </row>
    <row r="58" spans="1:6" x14ac:dyDescent="0.25">
      <c r="A58" s="13" t="s">
        <v>31</v>
      </c>
      <c r="B58" s="15">
        <v>13000</v>
      </c>
      <c r="C58" s="15">
        <v>1008.52</v>
      </c>
      <c r="D58" s="15">
        <f t="shared" si="2"/>
        <v>7.7578461538461534</v>
      </c>
      <c r="E58" s="2"/>
      <c r="F58" s="2"/>
    </row>
    <row r="59" spans="1:6" x14ac:dyDescent="0.25">
      <c r="A59" s="3" t="s">
        <v>32</v>
      </c>
      <c r="B59" s="4">
        <f>SUM(B54:B58)</f>
        <v>300000</v>
      </c>
      <c r="C59" s="4">
        <f>SUM(C54:C58)</f>
        <v>33824.759999999995</v>
      </c>
      <c r="D59" s="4">
        <f>C59/B59%</f>
        <v>11.274919999999998</v>
      </c>
      <c r="E59" s="2"/>
      <c r="F59" s="2"/>
    </row>
    <row r="60" spans="1:6" x14ac:dyDescent="0.25">
      <c r="A60" s="2"/>
      <c r="B60" s="17"/>
      <c r="C60" s="17"/>
      <c r="D60" s="17"/>
      <c r="E60" s="2"/>
      <c r="F60" s="2"/>
    </row>
    <row r="61" spans="1:6" x14ac:dyDescent="0.25">
      <c r="A61" s="2"/>
      <c r="B61" s="17"/>
      <c r="C61" s="17"/>
      <c r="D61" s="17"/>
      <c r="E61" s="2"/>
      <c r="F61" s="2"/>
    </row>
    <row r="62" spans="1:6" x14ac:dyDescent="0.25">
      <c r="A62" s="18"/>
      <c r="B62" s="2"/>
      <c r="C62" s="2"/>
      <c r="D62" s="2"/>
      <c r="E62" s="2"/>
      <c r="F62" s="18"/>
    </row>
    <row r="63" spans="1:6" x14ac:dyDescent="0.25">
      <c r="A63" s="13"/>
      <c r="B63" s="16" t="s">
        <v>16</v>
      </c>
      <c r="C63" s="16"/>
      <c r="D63" s="16"/>
      <c r="E63" s="19" t="s">
        <v>17</v>
      </c>
      <c r="F63" s="2"/>
    </row>
    <row r="64" spans="1:6" x14ac:dyDescent="0.25">
      <c r="A64" s="3" t="s">
        <v>39</v>
      </c>
      <c r="B64" s="20">
        <v>10</v>
      </c>
      <c r="C64" s="20">
        <v>21</v>
      </c>
      <c r="D64" s="20" t="s">
        <v>32</v>
      </c>
      <c r="E64" s="21"/>
      <c r="F64" s="2"/>
    </row>
    <row r="65" spans="1:6" x14ac:dyDescent="0.25">
      <c r="A65" s="13" t="s">
        <v>40</v>
      </c>
      <c r="B65" s="15"/>
      <c r="C65" s="15">
        <v>10000</v>
      </c>
      <c r="D65" s="15">
        <f>B65+C65</f>
        <v>10000</v>
      </c>
      <c r="E65" s="15">
        <v>0</v>
      </c>
      <c r="F65" s="17"/>
    </row>
    <row r="66" spans="1:6" x14ac:dyDescent="0.25">
      <c r="A66" s="13" t="s">
        <v>41</v>
      </c>
      <c r="B66" s="15">
        <v>50000</v>
      </c>
      <c r="C66" s="15"/>
      <c r="D66" s="15">
        <f>B66+C66</f>
        <v>50000</v>
      </c>
      <c r="E66" s="15">
        <v>14580</v>
      </c>
      <c r="F66" s="17"/>
    </row>
    <row r="67" spans="1:6" x14ac:dyDescent="0.25">
      <c r="A67" s="13" t="s">
        <v>23</v>
      </c>
      <c r="B67" s="15">
        <v>119451.67</v>
      </c>
      <c r="C67" s="15"/>
      <c r="D67" s="15">
        <f t="shared" ref="D67:D74" si="3">B67+C67</f>
        <v>119451.67</v>
      </c>
      <c r="E67" s="15">
        <v>57015</v>
      </c>
      <c r="F67" s="17"/>
    </row>
    <row r="68" spans="1:6" x14ac:dyDescent="0.25">
      <c r="A68" s="22" t="s">
        <v>42</v>
      </c>
      <c r="B68" s="15">
        <v>187000</v>
      </c>
      <c r="C68" s="15"/>
      <c r="D68" s="15">
        <f t="shared" si="3"/>
        <v>187000</v>
      </c>
      <c r="E68" s="15">
        <v>11694.5</v>
      </c>
      <c r="F68" s="17"/>
    </row>
    <row r="69" spans="1:6" x14ac:dyDescent="0.25">
      <c r="A69" s="13" t="s">
        <v>43</v>
      </c>
      <c r="B69" s="15">
        <v>30000</v>
      </c>
      <c r="C69" s="15"/>
      <c r="D69" s="15">
        <f t="shared" si="3"/>
        <v>30000</v>
      </c>
      <c r="E69" s="15">
        <v>30000</v>
      </c>
      <c r="F69" s="17"/>
    </row>
    <row r="70" spans="1:6" x14ac:dyDescent="0.25">
      <c r="A70" s="22" t="s">
        <v>44</v>
      </c>
      <c r="B70" s="15">
        <v>3000</v>
      </c>
      <c r="C70" s="15"/>
      <c r="D70" s="15">
        <f t="shared" si="3"/>
        <v>3000</v>
      </c>
      <c r="E70" s="15">
        <v>0</v>
      </c>
      <c r="F70" s="17"/>
    </row>
    <row r="71" spans="1:6" x14ac:dyDescent="0.25">
      <c r="A71" s="22" t="s">
        <v>45</v>
      </c>
      <c r="B71" s="15">
        <v>130000</v>
      </c>
      <c r="C71" s="15"/>
      <c r="D71" s="15">
        <f t="shared" si="3"/>
        <v>130000</v>
      </c>
      <c r="E71" s="15">
        <v>0</v>
      </c>
      <c r="F71" s="17"/>
    </row>
    <row r="72" spans="1:6" x14ac:dyDescent="0.25">
      <c r="A72" s="22" t="s">
        <v>28</v>
      </c>
      <c r="B72" s="15"/>
      <c r="C72" s="15">
        <v>50000</v>
      </c>
      <c r="D72" s="15">
        <f t="shared" si="3"/>
        <v>50000</v>
      </c>
      <c r="E72" s="15">
        <v>0</v>
      </c>
      <c r="F72" s="17"/>
    </row>
    <row r="73" spans="1:6" x14ac:dyDescent="0.25">
      <c r="A73" s="13" t="s">
        <v>30</v>
      </c>
      <c r="B73" s="15">
        <v>140000</v>
      </c>
      <c r="C73" s="15"/>
      <c r="D73" s="15">
        <f t="shared" si="3"/>
        <v>140000</v>
      </c>
      <c r="E73" s="15">
        <v>139020</v>
      </c>
      <c r="F73" s="17"/>
    </row>
    <row r="74" spans="1:6" x14ac:dyDescent="0.25">
      <c r="A74" s="3" t="s">
        <v>32</v>
      </c>
      <c r="B74" s="4">
        <f>SUM(B65:B73)</f>
        <v>659451.66999999993</v>
      </c>
      <c r="C74" s="4">
        <f>SUM(C65:C73)</f>
        <v>60000</v>
      </c>
      <c r="D74" s="4">
        <f t="shared" si="3"/>
        <v>719451.66999999993</v>
      </c>
      <c r="E74" s="4">
        <f>SUM(E65:E73)</f>
        <v>252309.5</v>
      </c>
      <c r="F74" s="17"/>
    </row>
    <row r="75" spans="1:6" x14ac:dyDescent="0.25">
      <c r="A75" s="2"/>
      <c r="B75" s="17"/>
      <c r="C75" s="17"/>
      <c r="D75" s="23" t="s">
        <v>18</v>
      </c>
      <c r="E75" s="4">
        <f>E74/D74%</f>
        <v>35.069694118577836</v>
      </c>
      <c r="F75" s="17"/>
    </row>
    <row r="76" spans="1:6" x14ac:dyDescent="0.25">
      <c r="A76" s="2"/>
      <c r="B76" s="17"/>
      <c r="C76" s="17"/>
      <c r="D76" s="17"/>
      <c r="E76" s="17"/>
      <c r="F76" s="17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3" t="s">
        <v>59</v>
      </c>
      <c r="B79" s="4" t="s">
        <v>16</v>
      </c>
      <c r="C79" s="4" t="s">
        <v>17</v>
      </c>
      <c r="D79" s="24" t="s">
        <v>18</v>
      </c>
      <c r="E79" s="2"/>
      <c r="F79" s="2"/>
    </row>
    <row r="80" spans="1:6" x14ac:dyDescent="0.25">
      <c r="A80" s="25" t="s">
        <v>46</v>
      </c>
      <c r="B80" s="26">
        <v>10000</v>
      </c>
      <c r="C80" s="26">
        <v>0</v>
      </c>
      <c r="D80" s="27">
        <f>C80/B80%</f>
        <v>0</v>
      </c>
      <c r="E80" s="2"/>
      <c r="F80" s="2"/>
    </row>
    <row r="81" spans="1:6" ht="60" x14ac:dyDescent="0.25">
      <c r="A81" s="28" t="s">
        <v>47</v>
      </c>
      <c r="B81" s="29">
        <f>23950+20000+6050</f>
        <v>50000</v>
      </c>
      <c r="C81" s="13">
        <v>0</v>
      </c>
      <c r="D81" s="27">
        <f t="shared" ref="D81:D92" si="4">C81/B81%</f>
        <v>0</v>
      </c>
      <c r="E81" s="2"/>
      <c r="F81" s="2"/>
    </row>
    <row r="82" spans="1:6" ht="30" x14ac:dyDescent="0.25">
      <c r="A82" s="25" t="s">
        <v>48</v>
      </c>
      <c r="B82" s="26">
        <v>50000</v>
      </c>
      <c r="C82" s="13">
        <v>0</v>
      </c>
      <c r="D82" s="27">
        <f t="shared" si="4"/>
        <v>0</v>
      </c>
      <c r="E82" s="2"/>
      <c r="F82" s="2"/>
    </row>
    <row r="83" spans="1:6" ht="30" x14ac:dyDescent="0.25">
      <c r="A83" s="30" t="s">
        <v>49</v>
      </c>
      <c r="B83" s="29">
        <v>290000</v>
      </c>
      <c r="C83" s="13">
        <v>0</v>
      </c>
      <c r="D83" s="27">
        <f t="shared" si="4"/>
        <v>0</v>
      </c>
      <c r="E83" s="2"/>
      <c r="F83" s="2"/>
    </row>
    <row r="84" spans="1:6" x14ac:dyDescent="0.25">
      <c r="A84" s="25" t="s">
        <v>50</v>
      </c>
      <c r="B84" s="26">
        <v>87500</v>
      </c>
      <c r="C84" s="13">
        <v>0</v>
      </c>
      <c r="D84" s="27">
        <f t="shared" si="4"/>
        <v>0</v>
      </c>
      <c r="E84" s="2"/>
      <c r="F84" s="2"/>
    </row>
    <row r="85" spans="1:6" x14ac:dyDescent="0.25">
      <c r="A85" s="30" t="s">
        <v>51</v>
      </c>
      <c r="B85" s="26">
        <v>100000</v>
      </c>
      <c r="C85" s="13"/>
      <c r="D85" s="27">
        <f t="shared" si="4"/>
        <v>0</v>
      </c>
      <c r="E85" s="2"/>
      <c r="F85" s="2"/>
    </row>
    <row r="86" spans="1:6" x14ac:dyDescent="0.25">
      <c r="A86" s="30" t="s">
        <v>52</v>
      </c>
      <c r="B86" s="29">
        <v>25000</v>
      </c>
      <c r="C86" s="13"/>
      <c r="D86" s="27">
        <f t="shared" si="4"/>
        <v>0</v>
      </c>
      <c r="E86" s="2"/>
      <c r="F86" s="2"/>
    </row>
    <row r="87" spans="1:6" x14ac:dyDescent="0.25">
      <c r="A87" s="30" t="s">
        <v>53</v>
      </c>
      <c r="B87" s="29">
        <v>50000</v>
      </c>
      <c r="C87" s="13">
        <v>0</v>
      </c>
      <c r="D87" s="27">
        <f t="shared" si="4"/>
        <v>0</v>
      </c>
      <c r="E87" s="2"/>
      <c r="F87" s="2"/>
    </row>
    <row r="88" spans="1:6" ht="30" x14ac:dyDescent="0.25">
      <c r="A88" s="30" t="s">
        <v>54</v>
      </c>
      <c r="B88" s="29">
        <v>25000</v>
      </c>
      <c r="C88" s="13">
        <v>0</v>
      </c>
      <c r="D88" s="27">
        <f t="shared" si="4"/>
        <v>0</v>
      </c>
      <c r="E88" s="2"/>
      <c r="F88" s="2"/>
    </row>
    <row r="89" spans="1:6" x14ac:dyDescent="0.25">
      <c r="A89" s="25" t="s">
        <v>55</v>
      </c>
      <c r="B89" s="26">
        <v>250000</v>
      </c>
      <c r="C89" s="13"/>
      <c r="D89" s="27">
        <f t="shared" si="4"/>
        <v>0</v>
      </c>
      <c r="E89" s="2"/>
      <c r="F89" s="2"/>
    </row>
    <row r="90" spans="1:6" ht="30" x14ac:dyDescent="0.25">
      <c r="A90" s="25" t="s">
        <v>56</v>
      </c>
      <c r="B90" s="26">
        <f>4000000+289565-60000+120000-720000+100+256000+148724+109000-100000-3063</f>
        <v>4040326</v>
      </c>
      <c r="C90" s="31">
        <v>3370929.11</v>
      </c>
      <c r="D90" s="27">
        <f t="shared" si="4"/>
        <v>83.432106963645992</v>
      </c>
      <c r="E90" s="2"/>
      <c r="F90" s="2"/>
    </row>
    <row r="91" spans="1:6" ht="30" x14ac:dyDescent="0.25">
      <c r="A91" s="32" t="s">
        <v>57</v>
      </c>
      <c r="B91" s="26">
        <v>90000</v>
      </c>
      <c r="C91" s="13"/>
      <c r="D91" s="27">
        <f t="shared" si="4"/>
        <v>0</v>
      </c>
      <c r="E91" s="2"/>
      <c r="F91" s="2"/>
    </row>
    <row r="92" spans="1:6" ht="30" x14ac:dyDescent="0.25">
      <c r="A92" s="32" t="s">
        <v>58</v>
      </c>
      <c r="B92" s="26">
        <v>100000</v>
      </c>
      <c r="C92" s="13"/>
      <c r="D92" s="27">
        <f t="shared" si="4"/>
        <v>0</v>
      </c>
      <c r="E92" s="2"/>
      <c r="F92" s="2"/>
    </row>
    <row r="93" spans="1:6" x14ac:dyDescent="0.25">
      <c r="A93" s="3" t="s">
        <v>32</v>
      </c>
      <c r="B93" s="33">
        <f>SUM(B80:B92)</f>
        <v>5167826</v>
      </c>
      <c r="C93" s="33">
        <f>SUM(C80:C92)</f>
        <v>3370929.11</v>
      </c>
      <c r="D93" s="27">
        <f>C93/B93%</f>
        <v>65.229152645619251</v>
      </c>
      <c r="E93" s="2"/>
      <c r="F93" s="2"/>
    </row>
  </sheetData>
  <mergeCells count="4">
    <mergeCell ref="B28:D28"/>
    <mergeCell ref="B22:C22"/>
    <mergeCell ref="B63:D63"/>
    <mergeCell ref="E63:E64"/>
  </mergeCells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2024-04-16T11:40:49Z</dcterms:modified>
</cp:coreProperties>
</file>